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e81c539dbbee00f8/Desktop/Daily Owners Dashboard-Huddle/"/>
    </mc:Choice>
  </mc:AlternateContent>
  <xr:revisionPtr revIDLastSave="58" documentId="8_{47B1130E-7634-4D72-ABBA-6144C4E8BFA8}" xr6:coauthVersionLast="47" xr6:coauthVersionMax="47" xr10:uidLastSave="{DE177DA4-B686-4C12-B3E6-A0D914BF5BD7}"/>
  <bookViews>
    <workbookView xWindow="39105" yWindow="1185" windowWidth="25665" windowHeight="13635" xr2:uid="{036D5EA3-1986-467D-9281-93DC2962DA8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1" l="1"/>
  <c r="B23" i="1"/>
  <c r="B8" i="1"/>
  <c r="B9" i="1" s="1"/>
  <c r="E28" i="1"/>
  <c r="B25" i="1"/>
  <c r="E19" i="1"/>
  <c r="E20" i="1" s="1"/>
  <c r="E13" i="1"/>
  <c r="E14" i="1" s="1"/>
  <c r="E9" i="1"/>
  <c r="E7" i="1"/>
  <c r="B2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tc={D5288148-975F-4DE0-B5A8-627D7B3EC5AF}</author>
  </authors>
  <commentList>
    <comment ref="A13" authorId="0" shapeId="0" xr:uid="{D5288148-975F-4DE0-B5A8-627D7B3EC5AF}">
      <text>
        <t>[Threaded comment]
Your version of Excel allows you to read this threaded comment; however, any edits to it will get removed if the file is opened in a newer version of Excel. Learn more: https://go.microsoft.com/fwlink/?linkid=870924
Comment:
    Service calls only?</t>
      </text>
    </comment>
  </commentList>
</comments>
</file>

<file path=xl/sharedStrings.xml><?xml version="1.0" encoding="utf-8"?>
<sst xmlns="http://schemas.openxmlformats.org/spreadsheetml/2006/main" count="48" uniqueCount="40">
  <si>
    <t>Revenue Generation:</t>
  </si>
  <si>
    <t># Working Days</t>
  </si>
  <si>
    <t>HVAC Service Department</t>
  </si>
  <si>
    <t>Current Day</t>
  </si>
  <si>
    <t>MTD Revenue</t>
  </si>
  <si>
    <t>Calls Ran</t>
  </si>
  <si>
    <t>Call Center</t>
  </si>
  <si>
    <t>Calls Closed</t>
  </si>
  <si>
    <t>Calls taken</t>
  </si>
  <si>
    <t>Conversion rate</t>
  </si>
  <si>
    <t>Calls Booked</t>
  </si>
  <si>
    <t>Conv. rate target</t>
  </si>
  <si>
    <t>Conversion</t>
  </si>
  <si>
    <t>Avg Ticket</t>
  </si>
  <si>
    <t>Converstion target</t>
  </si>
  <si>
    <t>Avg Ticket target</t>
  </si>
  <si>
    <t>Total Opps(10 yr)</t>
  </si>
  <si>
    <t>Monthly Goal</t>
  </si>
  <si>
    <t># Calls: Today</t>
  </si>
  <si>
    <t>Pacing</t>
  </si>
  <si>
    <t>#Calls: Tomorrow</t>
  </si>
  <si>
    <t>Estimated Variance</t>
  </si>
  <si>
    <t># Calls: 2 Days Out</t>
  </si>
  <si>
    <t>HVAC Install Department</t>
  </si>
  <si>
    <t>Sales Department</t>
  </si>
  <si>
    <t>Company Total</t>
  </si>
  <si>
    <t>Prior Day:</t>
  </si>
  <si>
    <t>$$ Sold</t>
  </si>
  <si>
    <t># Estimates Ran</t>
  </si>
  <si>
    <t># TService/TU</t>
  </si>
  <si>
    <t xml:space="preserve">Quality Control </t>
  </si>
  <si>
    <t># Sold</t>
  </si>
  <si>
    <t>Close Rate%</t>
  </si>
  <si>
    <t xml:space="preserve">MTD: </t>
  </si>
  <si>
    <t>MTD: $$ Sold</t>
  </si>
  <si>
    <t>MTD: $$ Canceled</t>
  </si>
  <si>
    <t>MTD: Close Rate</t>
  </si>
  <si>
    <t>June</t>
  </si>
  <si>
    <t>Call Goal</t>
  </si>
  <si>
    <t>Instructions: Enter numbers daily from the days prior only in gray boxes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</si>
</sst>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44" formatCode="_(&quot;$&quot;* #,##0.00_);_(&quot;$&quot;* \(#,##0.00\);_(&quot;$&quot;* &quot;-&quot;??_);_(@_)"/>
    <numFmt numFmtId="164" formatCode="&quot;$&quot;#,##0.00"/>
    <numFmt numFmtId="165" formatCode="&quot;$&quot;#,##0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color theme="1"/>
      <name val="Montserrat"/>
    </font>
    <font>
      <sz val="10"/>
      <color theme="1"/>
      <name val="Arial"/>
      <family val="2"/>
    </font>
    <font>
      <sz val="10"/>
      <color rgb="FF000000"/>
      <name val="Aptos Narrow"/>
      <family val="2"/>
      <scheme val="minor"/>
    </font>
    <font>
      <sz val="10"/>
      <color theme="1"/>
      <name val="Montserrat"/>
    </font>
    <font>
      <sz val="10"/>
      <name val="Arial"/>
      <family val="2"/>
    </font>
    <font>
      <i/>
      <sz val="10"/>
      <color theme="1"/>
      <name val="Montserrat"/>
    </font>
    <font>
      <b/>
      <sz val="10"/>
      <color theme="7"/>
      <name val="Montserrat"/>
    </font>
    <font>
      <b/>
      <sz val="10"/>
      <color rgb="FFFF0000"/>
      <name val="Montserrat"/>
    </font>
    <font>
      <b/>
      <i/>
      <sz val="10"/>
      <color theme="1"/>
      <name val="Montserrat"/>
    </font>
    <font>
      <b/>
      <sz val="10"/>
      <color rgb="FF34A853"/>
      <name val="Montserrat"/>
    </font>
    <font>
      <b/>
      <sz val="10"/>
      <color rgb="FFFF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D0E0E3"/>
        <bgColor rgb="FFD0E0E3"/>
      </patternFill>
    </fill>
    <fill>
      <patternFill patternType="solid">
        <fgColor theme="7" tint="0.79998168889431442"/>
        <bgColor rgb="FFC9DAF8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C9DAF8"/>
        <bgColor rgb="FFC9DAF8"/>
      </patternFill>
    </fill>
    <fill>
      <patternFill patternType="solid">
        <fgColor rgb="FFFFE599"/>
        <bgColor rgb="FFFFE599"/>
      </patternFill>
    </fill>
    <fill>
      <patternFill patternType="solid">
        <fgColor rgb="FFFCE5CD"/>
        <bgColor rgb="FFFCE5CD"/>
      </patternFill>
    </fill>
    <fill>
      <patternFill patternType="solid">
        <fgColor rgb="FFD9D2E9"/>
        <bgColor rgb="FFD9D2E9"/>
      </patternFill>
    </fill>
    <fill>
      <patternFill patternType="solid">
        <fgColor rgb="FFEFEFEF"/>
        <bgColor rgb="FFEFEFEF"/>
      </patternFill>
    </fill>
    <fill>
      <patternFill patternType="solid">
        <fgColor theme="0"/>
        <bgColor rgb="FFEFEFE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FFF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Border="1"/>
    <xf numFmtId="0" fontId="4" fillId="0" borderId="0" xfId="0" applyFont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0" fillId="0" borderId="0" xfId="0" applyBorder="1" applyProtection="1">
      <protection locked="0"/>
    </xf>
    <xf numFmtId="0" fontId="3" fillId="0" borderId="0" xfId="0" applyFont="1" applyBorder="1" applyProtection="1">
      <protection locked="0"/>
    </xf>
    <xf numFmtId="0" fontId="3" fillId="0" borderId="0" xfId="0" applyFont="1" applyBorder="1"/>
    <xf numFmtId="16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0" fontId="5" fillId="0" borderId="0" xfId="0" applyFont="1" applyBorder="1" applyProtection="1">
      <protection locked="0"/>
    </xf>
    <xf numFmtId="0" fontId="5" fillId="14" borderId="0" xfId="0" applyFont="1" applyFill="1" applyBorder="1" applyAlignment="1" applyProtection="1">
      <alignment horizontal="center"/>
      <protection locked="0"/>
    </xf>
    <xf numFmtId="0" fontId="6" fillId="0" borderId="0" xfId="0" applyFont="1" applyBorder="1"/>
    <xf numFmtId="165" fontId="5" fillId="15" borderId="0" xfId="0" applyNumberFormat="1" applyFont="1" applyFill="1" applyBorder="1" applyAlignment="1" applyProtection="1">
      <alignment horizontal="center"/>
      <protection locked="0"/>
    </xf>
    <xf numFmtId="165" fontId="5" fillId="5" borderId="0" xfId="0" applyNumberFormat="1" applyFont="1" applyFill="1" applyBorder="1" applyAlignment="1">
      <alignment horizontal="center"/>
    </xf>
    <xf numFmtId="3" fontId="5" fillId="15" borderId="0" xfId="0" applyNumberFormat="1" applyFont="1" applyFill="1" applyBorder="1" applyAlignment="1" applyProtection="1">
      <alignment horizontal="center"/>
      <protection locked="0"/>
    </xf>
    <xf numFmtId="3" fontId="5" fillId="7" borderId="0" xfId="0" applyNumberFormat="1" applyFont="1" applyFill="1" applyBorder="1" applyAlignment="1">
      <alignment horizontal="center"/>
    </xf>
    <xf numFmtId="0" fontId="3" fillId="14" borderId="0" xfId="0" applyFont="1" applyFill="1" applyBorder="1" applyAlignment="1" applyProtection="1">
      <alignment horizontal="center"/>
      <protection locked="0"/>
    </xf>
    <xf numFmtId="9" fontId="8" fillId="7" borderId="0" xfId="2" applyFont="1" applyFill="1" applyBorder="1" applyAlignment="1" applyProtection="1">
      <alignment horizontal="center"/>
    </xf>
    <xf numFmtId="9" fontId="5" fillId="7" borderId="0" xfId="2" applyFont="1" applyFill="1" applyBorder="1" applyAlignment="1">
      <alignment horizontal="center"/>
    </xf>
    <xf numFmtId="3" fontId="3" fillId="6" borderId="0" xfId="0" applyNumberFormat="1" applyFont="1" applyFill="1" applyBorder="1" applyAlignment="1">
      <alignment horizontal="center"/>
    </xf>
    <xf numFmtId="9" fontId="5" fillId="15" borderId="0" xfId="2" applyFont="1" applyFill="1" applyBorder="1" applyAlignment="1" applyProtection="1">
      <alignment horizontal="center"/>
      <protection locked="0"/>
    </xf>
    <xf numFmtId="9" fontId="12" fillId="6" borderId="0" xfId="2" applyFont="1" applyFill="1" applyBorder="1" applyAlignment="1" applyProtection="1">
      <alignment horizontal="center"/>
    </xf>
    <xf numFmtId="165" fontId="9" fillId="7" borderId="0" xfId="0" applyNumberFormat="1" applyFont="1" applyFill="1" applyBorder="1" applyAlignment="1">
      <alignment horizontal="center"/>
    </xf>
    <xf numFmtId="165" fontId="5" fillId="7" borderId="0" xfId="0" applyNumberFormat="1" applyFont="1" applyFill="1" applyBorder="1" applyAlignment="1">
      <alignment horizontal="center"/>
    </xf>
    <xf numFmtId="9" fontId="3" fillId="14" borderId="0" xfId="2" applyFont="1" applyFill="1" applyBorder="1" applyAlignment="1" applyProtection="1">
      <alignment horizontal="center"/>
      <protection locked="0"/>
    </xf>
    <xf numFmtId="5" fontId="5" fillId="15" borderId="0" xfId="1" applyNumberFormat="1" applyFont="1" applyFill="1" applyBorder="1" applyAlignment="1" applyProtection="1">
      <alignment horizontal="center"/>
      <protection locked="0"/>
    </xf>
    <xf numFmtId="0" fontId="6" fillId="14" borderId="0" xfId="0" applyFont="1" applyFill="1" applyBorder="1" applyAlignment="1" applyProtection="1">
      <alignment horizontal="center"/>
      <protection locked="0"/>
    </xf>
    <xf numFmtId="165" fontId="5" fillId="14" borderId="0" xfId="0" applyNumberFormat="1" applyFont="1" applyFill="1" applyBorder="1" applyAlignment="1" applyProtection="1">
      <alignment horizontal="center"/>
      <protection locked="0"/>
    </xf>
    <xf numFmtId="165" fontId="5" fillId="0" borderId="0" xfId="0" applyNumberFormat="1" applyFont="1" applyBorder="1" applyAlignment="1">
      <alignment horizontal="center"/>
    </xf>
    <xf numFmtId="165" fontId="9" fillId="5" borderId="0" xfId="0" applyNumberFormat="1" applyFont="1" applyFill="1" applyBorder="1" applyAlignment="1">
      <alignment horizontal="center"/>
    </xf>
    <xf numFmtId="165" fontId="11" fillId="5" borderId="0" xfId="0" applyNumberFormat="1" applyFont="1" applyFill="1" applyBorder="1" applyAlignment="1">
      <alignment horizontal="center"/>
    </xf>
    <xf numFmtId="164" fontId="2" fillId="0" borderId="0" xfId="0" applyNumberFormat="1" applyFont="1" applyBorder="1" applyAlignment="1">
      <alignment horizontal="right"/>
    </xf>
    <xf numFmtId="164" fontId="3" fillId="0" borderId="0" xfId="0" applyNumberFormat="1" applyFont="1" applyBorder="1"/>
    <xf numFmtId="0" fontId="3" fillId="12" borderId="0" xfId="0" applyFont="1" applyFill="1" applyBorder="1" applyProtection="1">
      <protection locked="0"/>
    </xf>
    <xf numFmtId="0" fontId="3" fillId="13" borderId="0" xfId="0" applyFont="1" applyFill="1" applyBorder="1"/>
    <xf numFmtId="0" fontId="5" fillId="15" borderId="0" xfId="0" applyFont="1" applyFill="1" applyBorder="1" applyAlignment="1" applyProtection="1">
      <alignment horizontal="center"/>
      <protection locked="0"/>
    </xf>
    <xf numFmtId="0" fontId="5" fillId="7" borderId="0" xfId="0" applyFont="1" applyFill="1" applyBorder="1" applyAlignment="1">
      <alignment horizontal="center"/>
    </xf>
    <xf numFmtId="165" fontId="9" fillId="0" borderId="0" xfId="0" applyNumberFormat="1" applyFont="1" applyBorder="1" applyAlignment="1">
      <alignment horizontal="center"/>
    </xf>
    <xf numFmtId="0" fontId="5" fillId="6" borderId="0" xfId="0" applyFont="1" applyFill="1" applyBorder="1" applyAlignment="1">
      <alignment horizontal="center"/>
    </xf>
    <xf numFmtId="9" fontId="2" fillId="0" borderId="0" xfId="0" applyNumberFormat="1" applyFont="1" applyBorder="1" applyAlignment="1">
      <alignment horizontal="center"/>
    </xf>
    <xf numFmtId="9" fontId="5" fillId="6" borderId="0" xfId="0" applyNumberFormat="1" applyFont="1" applyFill="1" applyBorder="1" applyAlignment="1">
      <alignment horizontal="center"/>
    </xf>
    <xf numFmtId="164" fontId="5" fillId="5" borderId="0" xfId="0" applyNumberFormat="1" applyFont="1" applyFill="1" applyBorder="1" applyAlignment="1">
      <alignment horizontal="center"/>
    </xf>
    <xf numFmtId="9" fontId="2" fillId="5" borderId="0" xfId="0" applyNumberFormat="1" applyFont="1" applyFill="1" applyBorder="1" applyAlignment="1">
      <alignment horizontal="center"/>
    </xf>
    <xf numFmtId="9" fontId="5" fillId="5" borderId="0" xfId="0" applyNumberFormat="1" applyFont="1" applyFill="1" applyBorder="1" applyAlignment="1">
      <alignment horizontal="center"/>
    </xf>
    <xf numFmtId="0" fontId="2" fillId="3" borderId="0" xfId="0" applyFont="1" applyFill="1" applyBorder="1" applyAlignment="1" applyProtection="1">
      <alignment horizontal="center"/>
    </xf>
    <xf numFmtId="0" fontId="6" fillId="4" borderId="0" xfId="0" applyFont="1" applyFill="1" applyBorder="1" applyProtection="1"/>
    <xf numFmtId="0" fontId="3" fillId="0" borderId="0" xfId="0" applyFont="1" applyBorder="1" applyProtection="1"/>
    <xf numFmtId="0" fontId="2" fillId="8" borderId="0" xfId="0" applyFont="1" applyFill="1" applyBorder="1" applyAlignment="1" applyProtection="1">
      <alignment horizontal="center"/>
    </xf>
    <xf numFmtId="0" fontId="6" fillId="0" borderId="0" xfId="0" applyFont="1" applyBorder="1" applyProtection="1"/>
    <xf numFmtId="0" fontId="3" fillId="6" borderId="0" xfId="0" applyFont="1" applyFill="1" applyBorder="1" applyProtection="1"/>
    <xf numFmtId="0" fontId="7" fillId="0" borderId="0" xfId="0" applyFont="1" applyBorder="1" applyProtection="1"/>
    <xf numFmtId="0" fontId="7" fillId="6" borderId="0" xfId="0" applyFont="1" applyFill="1" applyBorder="1" applyProtection="1"/>
    <xf numFmtId="0" fontId="10" fillId="0" borderId="0" xfId="0" applyFont="1" applyBorder="1" applyProtection="1"/>
    <xf numFmtId="0" fontId="2" fillId="9" borderId="0" xfId="0" applyFont="1" applyFill="1" applyBorder="1" applyAlignment="1" applyProtection="1">
      <alignment horizontal="center"/>
    </xf>
    <xf numFmtId="0" fontId="2" fillId="10" borderId="0" xfId="0" applyFont="1" applyFill="1" applyBorder="1" applyAlignment="1" applyProtection="1">
      <alignment horizontal="center"/>
    </xf>
    <xf numFmtId="0" fontId="2" fillId="11" borderId="0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/>
    </xf>
    <xf numFmtId="0" fontId="10" fillId="12" borderId="0" xfId="0" applyFont="1" applyFill="1" applyBorder="1" applyProtection="1"/>
    <xf numFmtId="0" fontId="5" fillId="0" borderId="0" xfId="0" applyFont="1" applyBorder="1" applyProtection="1"/>
  </cellXfs>
  <cellStyles count="3">
    <cellStyle name="Currency" xfId="1" builtinId="4"/>
    <cellStyle name="Normal" xfId="0" builtinId="0"/>
    <cellStyle name="Percent" xfId="2" builtinId="5"/>
  </cellStyles>
  <dxfs count="27"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19050</xdr:colOff>
      <xdr:row>1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67C32CD-E092-438F-A23A-2A88F2628D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57450" cy="98107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ason Noel" id="{626E1420-972E-4784-9A28-6306DB4EF919}" userId="S::Jason@ceowarrior.com::af670058-a6f2-4f48-9e3b-a0269156bd87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3" dT="2025-03-27T21:30:09.53" personId="{626E1420-972E-4784-9A28-6306DB4EF919}" id="{D5288148-975F-4DE0-B5A8-627D7B3EC5AF}">
    <text>Service calls only?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69776-DAAA-46D2-9CBD-7273455F5740}">
  <dimension ref="A1:I41"/>
  <sheetViews>
    <sheetView tabSelected="1" zoomScale="130" zoomScaleNormal="130" workbookViewId="0">
      <selection activeCell="G6" sqref="G6"/>
    </sheetView>
  </sheetViews>
  <sheetFormatPr defaultColWidth="12.6328125" defaultRowHeight="15.75" customHeight="1" x14ac:dyDescent="0.35"/>
  <cols>
    <col min="1" max="1" width="19.54296875" style="1" customWidth="1"/>
    <col min="2" max="2" width="15.36328125" style="1" customWidth="1"/>
    <col min="3" max="3" width="3.08984375" style="1" customWidth="1"/>
    <col min="4" max="4" width="22.6328125" style="1" customWidth="1"/>
    <col min="5" max="5" width="15.90625" style="1" customWidth="1"/>
    <col min="6" max="6" width="3.6328125" style="1" customWidth="1"/>
    <col min="7" max="7" width="25.81640625" style="1" customWidth="1"/>
    <col min="8" max="8" width="15.453125" style="1" customWidth="1"/>
    <col min="9" max="16384" width="12.6328125" style="1"/>
  </cols>
  <sheetData>
    <row r="1" spans="1:9" ht="77.5" customHeight="1" x14ac:dyDescent="0.35">
      <c r="D1" s="2" t="s">
        <v>39</v>
      </c>
    </row>
    <row r="2" spans="1:9" ht="17" customHeight="1" x14ac:dyDescent="0.4">
      <c r="A2" s="3" t="s">
        <v>37</v>
      </c>
      <c r="B2" s="4"/>
      <c r="C2" s="5"/>
      <c r="D2" s="47" t="s">
        <v>0</v>
      </c>
      <c r="E2" s="6"/>
      <c r="F2" s="7"/>
      <c r="G2" s="8"/>
      <c r="H2" s="9"/>
      <c r="I2" s="9"/>
    </row>
    <row r="3" spans="1:9" ht="17" customHeight="1" x14ac:dyDescent="0.4">
      <c r="A3" s="59" t="s">
        <v>1</v>
      </c>
      <c r="B3" s="11">
        <v>21</v>
      </c>
      <c r="C3" s="5"/>
      <c r="D3" s="45" t="s">
        <v>2</v>
      </c>
      <c r="E3" s="46"/>
      <c r="F3" s="12"/>
      <c r="G3" s="8"/>
      <c r="H3" s="9"/>
      <c r="I3" s="9"/>
    </row>
    <row r="4" spans="1:9" ht="17" customHeight="1" x14ac:dyDescent="0.4">
      <c r="A4" s="59" t="s">
        <v>3</v>
      </c>
      <c r="B4" s="11">
        <v>17</v>
      </c>
      <c r="C4" s="5"/>
      <c r="D4" s="51" t="s">
        <v>4</v>
      </c>
      <c r="E4" s="13">
        <v>50000</v>
      </c>
      <c r="F4" s="14"/>
      <c r="G4" s="8"/>
      <c r="H4" s="9"/>
      <c r="I4" s="9"/>
    </row>
    <row r="5" spans="1:9" ht="17" customHeight="1" x14ac:dyDescent="0.4">
      <c r="A5" s="5"/>
      <c r="B5" s="5"/>
      <c r="C5" s="5"/>
      <c r="D5" s="52" t="s">
        <v>5</v>
      </c>
      <c r="E5" s="15">
        <v>100</v>
      </c>
      <c r="F5" s="16"/>
      <c r="G5" s="8"/>
      <c r="H5" s="9"/>
      <c r="I5" s="9"/>
    </row>
    <row r="6" spans="1:9" ht="17" customHeight="1" x14ac:dyDescent="0.4">
      <c r="A6" s="48" t="s">
        <v>6</v>
      </c>
      <c r="B6" s="49"/>
      <c r="C6" s="5"/>
      <c r="D6" s="52" t="s">
        <v>7</v>
      </c>
      <c r="E6" s="15">
        <v>80</v>
      </c>
      <c r="F6" s="16"/>
      <c r="G6" s="8"/>
      <c r="H6" s="9"/>
      <c r="I6" s="9"/>
    </row>
    <row r="7" spans="1:9" ht="17" customHeight="1" x14ac:dyDescent="0.4">
      <c r="A7" s="50" t="s">
        <v>8</v>
      </c>
      <c r="B7" s="17">
        <v>150</v>
      </c>
      <c r="C7" s="5"/>
      <c r="D7" s="52" t="s">
        <v>9</v>
      </c>
      <c r="E7" s="18">
        <f>SUM(E6/E5)</f>
        <v>0.8</v>
      </c>
      <c r="F7" s="19"/>
      <c r="G7" s="8"/>
      <c r="H7" s="9"/>
      <c r="I7" s="9"/>
    </row>
    <row r="8" spans="1:9" ht="17" customHeight="1" x14ac:dyDescent="0.4">
      <c r="A8" s="50" t="s">
        <v>10</v>
      </c>
      <c r="B8" s="20">
        <f>E5</f>
        <v>100</v>
      </c>
      <c r="C8" s="5"/>
      <c r="D8" s="52" t="s">
        <v>11</v>
      </c>
      <c r="E8" s="21">
        <v>0.8</v>
      </c>
      <c r="F8" s="19"/>
      <c r="G8" s="8"/>
      <c r="H8" s="9"/>
      <c r="I8" s="9"/>
    </row>
    <row r="9" spans="1:9" ht="17" customHeight="1" x14ac:dyDescent="0.4">
      <c r="A9" s="50" t="s">
        <v>12</v>
      </c>
      <c r="B9" s="22">
        <f>SUM(B8/B7)</f>
        <v>0.66666666666666663</v>
      </c>
      <c r="C9" s="5"/>
      <c r="D9" s="52" t="s">
        <v>13</v>
      </c>
      <c r="E9" s="23">
        <f>SUM(E4/E6)</f>
        <v>625</v>
      </c>
      <c r="F9" s="24"/>
      <c r="G9" s="8"/>
      <c r="H9" s="9"/>
      <c r="I9" s="9"/>
    </row>
    <row r="10" spans="1:9" ht="17" customHeight="1" x14ac:dyDescent="0.4">
      <c r="A10" s="47" t="s">
        <v>14</v>
      </c>
      <c r="B10" s="25">
        <v>0.8</v>
      </c>
      <c r="C10" s="5"/>
      <c r="D10" s="52" t="s">
        <v>15</v>
      </c>
      <c r="E10" s="26">
        <v>500</v>
      </c>
      <c r="F10" s="24"/>
      <c r="G10" s="8"/>
      <c r="H10" s="9"/>
      <c r="I10" s="9"/>
    </row>
    <row r="11" spans="1:9" ht="17" customHeight="1" x14ac:dyDescent="0.4">
      <c r="A11" s="5"/>
      <c r="B11" s="5"/>
      <c r="C11" s="5"/>
      <c r="D11" s="52" t="s">
        <v>16</v>
      </c>
      <c r="E11" s="13">
        <v>20</v>
      </c>
      <c r="F11" s="24"/>
      <c r="G11" s="8"/>
      <c r="H11" s="9"/>
      <c r="I11" s="9"/>
    </row>
    <row r="12" spans="1:9" ht="17" customHeight="1" x14ac:dyDescent="0.4">
      <c r="A12" s="54" t="s">
        <v>38</v>
      </c>
      <c r="B12" s="27">
        <v>29</v>
      </c>
      <c r="C12" s="5"/>
      <c r="D12" s="51" t="s">
        <v>17</v>
      </c>
      <c r="E12" s="28">
        <v>100000</v>
      </c>
      <c r="F12" s="29"/>
      <c r="H12" s="7"/>
      <c r="I12" s="7"/>
    </row>
    <row r="13" spans="1:9" ht="17" customHeight="1" x14ac:dyDescent="0.4">
      <c r="A13" s="51" t="s">
        <v>18</v>
      </c>
      <c r="B13" s="11">
        <v>25</v>
      </c>
      <c r="C13" s="5"/>
      <c r="D13" s="53" t="s">
        <v>19</v>
      </c>
      <c r="E13" s="30">
        <f>SUM(E4*B3)/B4</f>
        <v>61764.705882352944</v>
      </c>
      <c r="F13" s="31"/>
      <c r="G13" s="32"/>
      <c r="H13" s="7"/>
      <c r="I13" s="7"/>
    </row>
    <row r="14" spans="1:9" ht="17" customHeight="1" x14ac:dyDescent="0.4">
      <c r="A14" s="51" t="s">
        <v>20</v>
      </c>
      <c r="B14" s="11">
        <v>14</v>
      </c>
      <c r="C14" s="5"/>
      <c r="D14" s="53" t="s">
        <v>21</v>
      </c>
      <c r="E14" s="30">
        <f>E13-E12</f>
        <v>-38235.294117647056</v>
      </c>
      <c r="F14" s="31"/>
      <c r="G14" s="33"/>
      <c r="H14" s="7"/>
      <c r="I14" s="7"/>
    </row>
    <row r="15" spans="1:9" ht="17" customHeight="1" x14ac:dyDescent="0.4">
      <c r="A15" s="51" t="s">
        <v>22</v>
      </c>
      <c r="B15" s="11">
        <v>28</v>
      </c>
      <c r="C15" s="5"/>
      <c r="D15" s="10"/>
      <c r="E15" s="6"/>
      <c r="F15" s="7"/>
      <c r="G15" s="33"/>
      <c r="H15" s="7"/>
      <c r="I15" s="7"/>
    </row>
    <row r="16" spans="1:9" ht="17" customHeight="1" x14ac:dyDescent="0.4">
      <c r="A16" s="5"/>
      <c r="B16" s="5"/>
      <c r="C16" s="5"/>
      <c r="D16" s="55" t="s">
        <v>23</v>
      </c>
      <c r="E16" s="49"/>
      <c r="F16" s="12"/>
      <c r="G16" s="33"/>
      <c r="H16" s="7"/>
      <c r="I16" s="7"/>
    </row>
    <row r="17" spans="1:9" ht="17" customHeight="1" x14ac:dyDescent="0.4">
      <c r="A17" s="5"/>
      <c r="B17" s="5"/>
      <c r="C17" s="5"/>
      <c r="D17" s="51" t="s">
        <v>4</v>
      </c>
      <c r="E17" s="13">
        <v>350000</v>
      </c>
      <c r="F17" s="14"/>
      <c r="G17" s="33"/>
      <c r="H17" s="7"/>
      <c r="I17" s="7"/>
    </row>
    <row r="18" spans="1:9" ht="17" customHeight="1" x14ac:dyDescent="0.4">
      <c r="A18" s="5"/>
      <c r="B18" s="5"/>
      <c r="C18" s="5"/>
      <c r="D18" s="51" t="s">
        <v>17</v>
      </c>
      <c r="E18" s="13">
        <v>400000</v>
      </c>
      <c r="F18" s="14"/>
      <c r="G18" s="33"/>
      <c r="H18" s="7"/>
      <c r="I18" s="7"/>
    </row>
    <row r="19" spans="1:9" ht="17" customHeight="1" x14ac:dyDescent="0.4">
      <c r="A19" s="5"/>
      <c r="B19" s="5"/>
      <c r="C19" s="5"/>
      <c r="D19" s="53" t="s">
        <v>19</v>
      </c>
      <c r="E19" s="30">
        <f>SUM(E17*B3)/B4</f>
        <v>432352.9411764706</v>
      </c>
      <c r="F19" s="31"/>
      <c r="G19" s="33"/>
      <c r="H19" s="7"/>
      <c r="I19" s="9"/>
    </row>
    <row r="20" spans="1:9" ht="17" customHeight="1" x14ac:dyDescent="0.4">
      <c r="A20" s="5"/>
      <c r="B20" s="5"/>
      <c r="C20" s="5"/>
      <c r="D20" s="53" t="s">
        <v>21</v>
      </c>
      <c r="E20" s="30">
        <f>E19-E18</f>
        <v>32352.941176470602</v>
      </c>
      <c r="F20" s="31"/>
      <c r="G20" s="33"/>
      <c r="H20" s="7"/>
      <c r="I20" s="7"/>
    </row>
    <row r="21" spans="1:9" ht="17" customHeight="1" x14ac:dyDescent="0.4">
      <c r="A21" s="5"/>
      <c r="B21" s="5"/>
      <c r="C21" s="5"/>
      <c r="D21" s="57" t="s">
        <v>24</v>
      </c>
      <c r="E21" s="49"/>
      <c r="F21" s="12"/>
      <c r="G21" s="33"/>
      <c r="H21" s="7"/>
      <c r="I21" s="7"/>
    </row>
    <row r="22" spans="1:9" ht="17" customHeight="1" x14ac:dyDescent="0.4">
      <c r="A22" s="56" t="s">
        <v>25</v>
      </c>
      <c r="B22" s="49"/>
      <c r="C22" s="5"/>
      <c r="D22" s="58" t="s">
        <v>26</v>
      </c>
      <c r="E22" s="34"/>
      <c r="F22" s="35"/>
      <c r="G22" s="33"/>
      <c r="H22" s="7"/>
      <c r="I22" s="7"/>
    </row>
    <row r="23" spans="1:9" ht="17" customHeight="1" x14ac:dyDescent="0.4">
      <c r="A23" s="51" t="s">
        <v>4</v>
      </c>
      <c r="B23" s="14">
        <f>SUM(E4+E17)</f>
        <v>400000</v>
      </c>
      <c r="C23" s="5"/>
      <c r="D23" s="59" t="s">
        <v>27</v>
      </c>
      <c r="E23" s="13">
        <v>174532</v>
      </c>
      <c r="F23" s="24"/>
      <c r="G23" s="33"/>
      <c r="H23" s="7"/>
      <c r="I23" s="7"/>
    </row>
    <row r="24" spans="1:9" ht="17" customHeight="1" x14ac:dyDescent="0.4">
      <c r="A24" s="51" t="s">
        <v>17</v>
      </c>
      <c r="B24" s="14">
        <f>SUM(E12+E18)</f>
        <v>500000</v>
      </c>
      <c r="C24" s="5"/>
      <c r="D24" s="59" t="s">
        <v>28</v>
      </c>
      <c r="E24" s="36">
        <v>4</v>
      </c>
      <c r="F24" s="37"/>
      <c r="G24" s="33"/>
      <c r="H24" s="7"/>
      <c r="I24" s="7"/>
    </row>
    <row r="25" spans="1:9" ht="17" customHeight="1" x14ac:dyDescent="0.4">
      <c r="A25" s="53" t="s">
        <v>19</v>
      </c>
      <c r="B25" s="30">
        <f>SUM(B23*B3)/B4</f>
        <v>494117.64705882355</v>
      </c>
      <c r="C25" s="5"/>
      <c r="D25" s="59" t="s">
        <v>29</v>
      </c>
      <c r="E25" s="36">
        <v>0</v>
      </c>
      <c r="F25" s="37"/>
      <c r="G25" s="33"/>
      <c r="H25" s="7"/>
      <c r="I25" s="7"/>
    </row>
    <row r="26" spans="1:9" ht="17" customHeight="1" x14ac:dyDescent="0.4">
      <c r="A26" s="53" t="s">
        <v>21</v>
      </c>
      <c r="B26" s="38">
        <f>B25-B24</f>
        <v>-5882.3529411764466</v>
      </c>
      <c r="C26" s="5"/>
      <c r="D26" s="59" t="s">
        <v>30</v>
      </c>
      <c r="E26" s="11">
        <v>0</v>
      </c>
      <c r="F26" s="39"/>
      <c r="G26" s="33"/>
      <c r="H26" s="7"/>
      <c r="I26" s="7"/>
    </row>
    <row r="27" spans="1:9" ht="17" customHeight="1" x14ac:dyDescent="0.4">
      <c r="A27" s="5"/>
      <c r="B27" s="5"/>
      <c r="C27" s="5"/>
      <c r="D27" s="59" t="s">
        <v>31</v>
      </c>
      <c r="E27" s="11">
        <v>1</v>
      </c>
      <c r="F27" s="39"/>
      <c r="G27" s="33"/>
      <c r="H27" s="7"/>
      <c r="I27" s="7"/>
    </row>
    <row r="28" spans="1:9" ht="17" customHeight="1" x14ac:dyDescent="0.4">
      <c r="A28" s="5"/>
      <c r="B28" s="5"/>
      <c r="C28" s="5"/>
      <c r="D28" s="59" t="s">
        <v>32</v>
      </c>
      <c r="E28" s="40">
        <f>SUM(E27/E24)</f>
        <v>0.25</v>
      </c>
      <c r="F28" s="41"/>
      <c r="G28" s="33"/>
      <c r="H28" s="7"/>
      <c r="I28" s="7"/>
    </row>
    <row r="29" spans="1:9" ht="17" customHeight="1" x14ac:dyDescent="0.4">
      <c r="A29" s="5"/>
      <c r="B29" s="5"/>
      <c r="C29" s="5"/>
      <c r="D29" s="58" t="s">
        <v>33</v>
      </c>
      <c r="E29" s="34"/>
      <c r="F29" s="35"/>
      <c r="G29" s="33"/>
      <c r="H29" s="7"/>
      <c r="I29" s="7"/>
    </row>
    <row r="30" spans="1:9" ht="17" customHeight="1" x14ac:dyDescent="0.4">
      <c r="A30" s="5"/>
      <c r="B30" s="5"/>
      <c r="C30" s="5"/>
      <c r="D30" s="59" t="s">
        <v>34</v>
      </c>
      <c r="E30" s="13">
        <v>174532</v>
      </c>
      <c r="F30" s="42"/>
      <c r="G30" s="33"/>
      <c r="H30" s="7"/>
      <c r="I30" s="7"/>
    </row>
    <row r="31" spans="1:9" ht="17" customHeight="1" x14ac:dyDescent="0.4">
      <c r="A31" s="5"/>
      <c r="B31" s="5"/>
      <c r="C31" s="5"/>
      <c r="D31" s="59" t="s">
        <v>35</v>
      </c>
      <c r="E31" s="13">
        <v>0</v>
      </c>
      <c r="F31" s="42"/>
      <c r="G31" s="33"/>
      <c r="H31" s="7"/>
      <c r="I31" s="7"/>
    </row>
    <row r="32" spans="1:9" ht="17" customHeight="1" x14ac:dyDescent="0.4">
      <c r="A32" s="5"/>
      <c r="B32" s="5"/>
      <c r="C32" s="5"/>
      <c r="D32" s="59" t="s">
        <v>36</v>
      </c>
      <c r="E32" s="43">
        <v>0.37</v>
      </c>
      <c r="F32" s="44"/>
      <c r="G32" s="33"/>
      <c r="H32" s="7"/>
      <c r="I32" s="7"/>
    </row>
    <row r="33" s="1" customFormat="1" ht="14.5" x14ac:dyDescent="0.35"/>
    <row r="34" s="1" customFormat="1" ht="14.5" x14ac:dyDescent="0.35"/>
    <row r="35" s="1" customFormat="1" ht="14.5" x14ac:dyDescent="0.35"/>
    <row r="36" s="1" customFormat="1" ht="14.5" x14ac:dyDescent="0.35"/>
    <row r="37" s="1" customFormat="1" ht="14.5" x14ac:dyDescent="0.35"/>
    <row r="38" s="1" customFormat="1" ht="14.5" x14ac:dyDescent="0.35"/>
    <row r="39" s="1" customFormat="1" ht="14.5" x14ac:dyDescent="0.35"/>
    <row r="40" s="1" customFormat="1" ht="14.5" x14ac:dyDescent="0.35"/>
    <row r="41" s="1" customFormat="1" ht="14.5" x14ac:dyDescent="0.35"/>
  </sheetData>
  <sheetProtection algorithmName="SHA-512" hashValue="+VpZM5EN0kpWcTj+Uv+BUN6ZtDH6YiC4lpzymA3hpqS8jRanBfX8OvIRmtxIKN5v7aN35eIjdCZn3ru91nqFBw==" saltValue="CS47amTmSGfmEKO6V2ZZng==" spinCount="100000" sheet="1" objects="1" scenarios="1"/>
  <mergeCells count="6">
    <mergeCell ref="D21:E21"/>
    <mergeCell ref="A22:B22"/>
    <mergeCell ref="A2:B2"/>
    <mergeCell ref="D3:E3"/>
    <mergeCell ref="A6:B6"/>
    <mergeCell ref="D16:E16"/>
  </mergeCells>
  <conditionalFormatting sqref="B9">
    <cfRule type="expression" dxfId="26" priority="25">
      <formula>B9&gt;B10</formula>
    </cfRule>
    <cfRule type="expression" dxfId="25" priority="26">
      <formula>B9=B10</formula>
    </cfRule>
    <cfRule type="expression" dxfId="24" priority="27">
      <formula>B9&lt;B10</formula>
    </cfRule>
  </conditionalFormatting>
  <conditionalFormatting sqref="B25">
    <cfRule type="expression" dxfId="23" priority="22">
      <formula>B25&gt;B24</formula>
    </cfRule>
    <cfRule type="expression" dxfId="22" priority="23">
      <formula>B25=B24</formula>
    </cfRule>
    <cfRule type="expression" dxfId="21" priority="24">
      <formula>B25&lt;B24</formula>
    </cfRule>
  </conditionalFormatting>
  <conditionalFormatting sqref="B26">
    <cfRule type="expression" dxfId="20" priority="19">
      <formula>B25&gt;B24</formula>
    </cfRule>
    <cfRule type="expression" dxfId="19" priority="20">
      <formula>B25=B24</formula>
    </cfRule>
    <cfRule type="expression" dxfId="18" priority="21">
      <formula>B25&lt;B24</formula>
    </cfRule>
  </conditionalFormatting>
  <conditionalFormatting sqref="E7">
    <cfRule type="expression" dxfId="17" priority="16">
      <formula>E7&gt;E8</formula>
    </cfRule>
    <cfRule type="expression" dxfId="16" priority="17">
      <formula>E7=E8</formula>
    </cfRule>
    <cfRule type="expression" dxfId="15" priority="18">
      <formula>E7&lt;E8</formula>
    </cfRule>
  </conditionalFormatting>
  <conditionalFormatting sqref="E9">
    <cfRule type="expression" dxfId="14" priority="13">
      <formula>E9&gt;E10</formula>
    </cfRule>
    <cfRule type="expression" dxfId="13" priority="14">
      <formula>E9=E10</formula>
    </cfRule>
    <cfRule type="expression" dxfId="12" priority="15">
      <formula>E9&lt;E10</formula>
    </cfRule>
  </conditionalFormatting>
  <conditionalFormatting sqref="E13">
    <cfRule type="expression" dxfId="11" priority="10">
      <formula>E13&gt;E12</formula>
    </cfRule>
    <cfRule type="expression" dxfId="10" priority="11">
      <formula>E13=E12</formula>
    </cfRule>
    <cfRule type="expression" dxfId="9" priority="12">
      <formula>E13&lt;E12</formula>
    </cfRule>
  </conditionalFormatting>
  <conditionalFormatting sqref="E14">
    <cfRule type="expression" dxfId="8" priority="7">
      <formula>E13&gt;E12</formula>
    </cfRule>
    <cfRule type="expression" dxfId="7" priority="8">
      <formula>E13=E12</formula>
    </cfRule>
    <cfRule type="expression" dxfId="6" priority="9">
      <formula>E13&lt;E12</formula>
    </cfRule>
  </conditionalFormatting>
  <conditionalFormatting sqref="E19">
    <cfRule type="expression" dxfId="5" priority="4">
      <formula>E19&gt;E18</formula>
    </cfRule>
    <cfRule type="expression" dxfId="4" priority="5">
      <formula>E19=E18</formula>
    </cfRule>
    <cfRule type="expression" dxfId="3" priority="6">
      <formula>E19&lt;E18</formula>
    </cfRule>
  </conditionalFormatting>
  <conditionalFormatting sqref="E20">
    <cfRule type="expression" dxfId="2" priority="1">
      <formula>E19&gt;E18</formula>
    </cfRule>
    <cfRule type="expression" dxfId="1" priority="2">
      <formula>E19=E18</formula>
    </cfRule>
    <cfRule type="expression" dxfId="0" priority="3">
      <formula>E19&lt;E18</formula>
    </cfRule>
  </conditionalFormatting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Noel</dc:creator>
  <cp:lastModifiedBy>Jason Noel</cp:lastModifiedBy>
  <cp:lastPrinted>2025-06-24T14:47:27Z</cp:lastPrinted>
  <dcterms:created xsi:type="dcterms:W3CDTF">2025-06-24T14:42:39Z</dcterms:created>
  <dcterms:modified xsi:type="dcterms:W3CDTF">2025-06-27T16:25:32Z</dcterms:modified>
</cp:coreProperties>
</file>