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e81c539dbbee00f8/Desktop/Daily Owners Dashboard-Huddle/"/>
    </mc:Choice>
  </mc:AlternateContent>
  <xr:revisionPtr revIDLastSave="423" documentId="8_{395042AB-EC1B-43A3-8050-963B209D4684}" xr6:coauthVersionLast="47" xr6:coauthVersionMax="47" xr10:uidLastSave="{5645AF4B-FB16-4039-AF7D-8DF01DC74CBB}"/>
  <bookViews>
    <workbookView xWindow="0" yWindow="1970" windowWidth="25140" windowHeight="14670" xr2:uid="{00000000-000D-0000-FFFF-FFFF00000000}"/>
  </bookViews>
  <sheets>
    <sheet name="Dashbo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H9" i="1"/>
  <c r="B26" i="1" l="1"/>
  <c r="B25" i="1"/>
  <c r="B27" i="1" s="1"/>
  <c r="H26" i="1"/>
  <c r="H27" i="1" s="1"/>
  <c r="E19" i="1"/>
  <c r="H13" i="1"/>
  <c r="H14" i="1" s="1"/>
  <c r="E13" i="1"/>
  <c r="B9" i="1"/>
  <c r="H22" i="1"/>
  <c r="H20" i="1"/>
  <c r="H7" i="1"/>
  <c r="B28" i="1" l="1"/>
  <c r="E9" i="1" l="1"/>
  <c r="E7" i="1"/>
  <c r="E20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tc={BA997C0E-5DFE-4AF4-8E3A-761486B1716D}</author>
  </authors>
  <commentList>
    <comment ref="A13" authorId="0" shapeId="0" xr:uid="{BA997C0E-5DFE-4AF4-8E3A-761486B1716D}">
      <text>
        <t>[Threaded comment]
Your version of Excel allows you to read this threaded comment; however, any edits to it will get removed if the file is opened in a newer version of Excel. Learn more: https://go.microsoft.com/fwlink/?linkid=870924
Comment:
    Service calls only?</t>
      </text>
    </comment>
  </commentList>
</comments>
</file>

<file path=xl/sharedStrings.xml><?xml version="1.0" encoding="utf-8"?>
<sst xmlns="http://schemas.openxmlformats.org/spreadsheetml/2006/main" count="74" uniqueCount="42">
  <si>
    <t># Working Days</t>
  </si>
  <si>
    <t>Current Day</t>
  </si>
  <si>
    <t>Revenue Generation:</t>
  </si>
  <si>
    <t>MTD Revenue</t>
  </si>
  <si>
    <t>Monthly Goal</t>
  </si>
  <si>
    <t>Pacing</t>
  </si>
  <si>
    <t>Estimated Variance</t>
  </si>
  <si>
    <t>Company Total</t>
  </si>
  <si>
    <t>Sales Department</t>
  </si>
  <si>
    <t>Prior Day:</t>
  </si>
  <si>
    <t>$$ Sold</t>
  </si>
  <si>
    <t># Estimates Ran</t>
  </si>
  <si>
    <t># TService/TU</t>
  </si>
  <si>
    <t xml:space="preserve">MTD: </t>
  </si>
  <si>
    <t>MTD: $$ Sold</t>
  </si>
  <si>
    <t>MTD: $$ Canceled</t>
  </si>
  <si>
    <t>MTD: Close Rate</t>
  </si>
  <si>
    <t># Calls: Today</t>
  </si>
  <si>
    <t>#Calls: Tomorrow</t>
  </si>
  <si>
    <t># Calls: 2 Days Out</t>
  </si>
  <si>
    <t>Calls Ran</t>
  </si>
  <si>
    <t>Calls Closed</t>
  </si>
  <si>
    <t>Conversion rate</t>
  </si>
  <si>
    <t>Avg Ticket</t>
  </si>
  <si>
    <t>Total Opps(10 yr)</t>
  </si>
  <si>
    <t>Call Center</t>
  </si>
  <si>
    <t>Calls taken</t>
  </si>
  <si>
    <t>Calls Booked</t>
  </si>
  <si>
    <t>Conversion</t>
  </si>
  <si>
    <t>HVAC Service Department</t>
  </si>
  <si>
    <t>Electrical Service Department</t>
  </si>
  <si>
    <t>HVAC Install Department</t>
  </si>
  <si>
    <t>Plumbing Service Department</t>
  </si>
  <si>
    <t>Conv. rate target</t>
  </si>
  <si>
    <t>Avg Ticket target</t>
  </si>
  <si>
    <t>Converstion target</t>
  </si>
  <si>
    <t>Daily Call Target</t>
  </si>
  <si>
    <t>Instructions: Enter numbers daily from the days prior only in gray boxes</t>
  </si>
  <si>
    <t>July</t>
  </si>
  <si>
    <t>#Sold</t>
  </si>
  <si>
    <t>Close Rate %</t>
  </si>
  <si>
    <t>MTD: Avg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</si>
</sst>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4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sz val="10"/>
      <color theme="1"/>
      <name val="Arial"/>
      <family val="2"/>
    </font>
    <font>
      <sz val="10"/>
      <color theme="1"/>
      <name val="Montserrat"/>
    </font>
    <font>
      <sz val="10"/>
      <name val="Arial"/>
      <family val="2"/>
    </font>
    <font>
      <i/>
      <sz val="10"/>
      <color theme="1"/>
      <name val="Montserrat"/>
    </font>
    <font>
      <b/>
      <i/>
      <sz val="10"/>
      <color theme="1"/>
      <name val="Montserrat"/>
    </font>
    <font>
      <b/>
      <sz val="10"/>
      <color rgb="FF34A853"/>
      <name val="Montserrat"/>
    </font>
    <font>
      <b/>
      <sz val="10"/>
      <color rgb="FFFF0000"/>
      <name val="Montserrat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Montserrat"/>
    </font>
  </fonts>
  <fills count="21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rgb="FFC9DAF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9" fontId="2" fillId="0" borderId="0" xfId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18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12" borderId="0" xfId="0" applyFont="1" applyFill="1" applyProtection="1">
      <protection locked="0"/>
    </xf>
    <xf numFmtId="0" fontId="5" fillId="0" borderId="0" xfId="0" applyFont="1" applyProtection="1">
      <protection locked="0"/>
    </xf>
    <xf numFmtId="165" fontId="3" fillId="19" borderId="0" xfId="0" applyNumberFormat="1" applyFont="1" applyFill="1" applyAlignment="1" applyProtection="1">
      <alignment horizontal="center"/>
      <protection locked="0"/>
    </xf>
    <xf numFmtId="165" fontId="3" fillId="3" borderId="0" xfId="0" applyNumberFormat="1" applyFont="1" applyFill="1" applyAlignment="1" applyProtection="1">
      <alignment horizontal="center"/>
      <protection locked="0"/>
    </xf>
    <xf numFmtId="3" fontId="3" fillId="19" borderId="0" xfId="0" applyNumberFormat="1" applyFont="1" applyFill="1" applyAlignment="1" applyProtection="1">
      <alignment horizontal="center"/>
      <protection locked="0"/>
    </xf>
    <xf numFmtId="3" fontId="3" fillId="10" borderId="0" xfId="0" applyNumberFormat="1" applyFont="1" applyFill="1" applyAlignment="1" applyProtection="1">
      <alignment horizontal="center"/>
      <protection locked="0"/>
    </xf>
    <xf numFmtId="0" fontId="2" fillId="18" borderId="0" xfId="0" applyFont="1" applyFill="1" applyAlignment="1" applyProtection="1">
      <alignment horizontal="center"/>
      <protection locked="0"/>
    </xf>
    <xf numFmtId="9" fontId="1" fillId="10" borderId="0" xfId="1" applyFont="1" applyFill="1" applyBorder="1" applyAlignment="1" applyProtection="1">
      <alignment horizontal="center"/>
    </xf>
    <xf numFmtId="9" fontId="3" fillId="10" borderId="0" xfId="1" applyFont="1" applyFill="1" applyBorder="1" applyAlignment="1" applyProtection="1">
      <alignment horizontal="center"/>
      <protection locked="0"/>
    </xf>
    <xf numFmtId="9" fontId="1" fillId="20" borderId="0" xfId="1" applyFont="1" applyFill="1" applyBorder="1" applyAlignment="1" applyProtection="1">
      <alignment horizontal="center"/>
    </xf>
    <xf numFmtId="3" fontId="2" fillId="9" borderId="0" xfId="0" applyNumberFormat="1" applyFont="1" applyFill="1" applyAlignment="1">
      <alignment horizontal="center"/>
    </xf>
    <xf numFmtId="9" fontId="3" fillId="19" borderId="0" xfId="1" applyFont="1" applyFill="1" applyBorder="1" applyAlignment="1" applyProtection="1">
      <alignment horizontal="center"/>
      <protection locked="0"/>
    </xf>
    <xf numFmtId="9" fontId="12" fillId="9" borderId="0" xfId="1" applyFont="1" applyFill="1" applyBorder="1" applyAlignment="1" applyProtection="1">
      <alignment horizontal="center"/>
    </xf>
    <xf numFmtId="165" fontId="1" fillId="10" borderId="0" xfId="0" applyNumberFormat="1" applyFont="1" applyFill="1" applyAlignment="1">
      <alignment horizontal="center"/>
    </xf>
    <xf numFmtId="165" fontId="3" fillId="10" borderId="0" xfId="0" applyNumberFormat="1" applyFont="1" applyFill="1" applyAlignment="1" applyProtection="1">
      <alignment horizontal="center"/>
      <protection locked="0"/>
    </xf>
    <xf numFmtId="9" fontId="2" fillId="18" borderId="0" xfId="1" applyFont="1" applyFill="1" applyBorder="1" applyAlignment="1" applyProtection="1">
      <alignment horizontal="center"/>
      <protection locked="0"/>
    </xf>
    <xf numFmtId="5" fontId="3" fillId="19" borderId="0" xfId="3" applyNumberFormat="1" applyFont="1" applyFill="1" applyBorder="1" applyAlignment="1" applyProtection="1">
      <alignment horizontal="center"/>
      <protection locked="0"/>
    </xf>
    <xf numFmtId="5" fontId="3" fillId="19" borderId="0" xfId="2" applyNumberFormat="1" applyFont="1" applyFill="1" applyBorder="1" applyAlignment="1" applyProtection="1">
      <alignment horizontal="center"/>
      <protection locked="0"/>
    </xf>
    <xf numFmtId="0" fontId="3" fillId="19" borderId="0" xfId="0" applyFont="1" applyFill="1" applyAlignment="1" applyProtection="1">
      <alignment horizontal="center"/>
      <protection locked="0"/>
    </xf>
    <xf numFmtId="0" fontId="4" fillId="18" borderId="0" xfId="0" applyFont="1" applyFill="1" applyAlignment="1" applyProtection="1">
      <alignment horizontal="center"/>
      <protection locked="0"/>
    </xf>
    <xf numFmtId="165" fontId="3" fillId="18" borderId="0" xfId="0" applyNumberFormat="1" applyFont="1" applyFill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5" fontId="1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5" fontId="8" fillId="3" borderId="0" xfId="0" applyNumberFormat="1" applyFont="1" applyFill="1" applyAlignment="1">
      <alignment horizontal="center"/>
    </xf>
    <xf numFmtId="165" fontId="1" fillId="20" borderId="0" xfId="0" applyNumberFormat="1" applyFont="1" applyFill="1" applyAlignment="1">
      <alignment horizontal="center"/>
    </xf>
    <xf numFmtId="9" fontId="8" fillId="10" borderId="0" xfId="1" applyFont="1" applyFill="1" applyBorder="1" applyAlignment="1" applyProtection="1">
      <alignment horizontal="center"/>
    </xf>
    <xf numFmtId="165" fontId="2" fillId="0" borderId="0" xfId="0" applyNumberFormat="1" applyFont="1" applyProtection="1">
      <protection locked="0"/>
    </xf>
    <xf numFmtId="165" fontId="8" fillId="10" borderId="0" xfId="0" applyNumberFormat="1" applyFont="1" applyFill="1" applyAlignment="1">
      <alignment horizontal="center"/>
    </xf>
    <xf numFmtId="0" fontId="2" fillId="5" borderId="0" xfId="0" applyFont="1" applyFill="1" applyProtection="1">
      <protection locked="0"/>
    </xf>
    <xf numFmtId="0" fontId="2" fillId="17" borderId="0" xfId="0" applyFont="1" applyFill="1" applyProtection="1">
      <protection locked="0"/>
    </xf>
    <xf numFmtId="165" fontId="3" fillId="3" borderId="0" xfId="0" applyNumberFormat="1" applyFont="1" applyFill="1" applyAlignment="1">
      <alignment horizontal="center"/>
    </xf>
    <xf numFmtId="0" fontId="3" fillId="10" borderId="0" xfId="0" applyFont="1" applyFill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0" fontId="3" fillId="9" borderId="0" xfId="0" applyFont="1" applyFill="1" applyAlignment="1" applyProtection="1">
      <alignment horizontal="center"/>
      <protection locked="0"/>
    </xf>
    <xf numFmtId="9" fontId="3" fillId="9" borderId="0" xfId="0" applyNumberFormat="1" applyFont="1" applyFill="1" applyAlignment="1" applyProtection="1">
      <alignment horizontal="center"/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9" fontId="3" fillId="3" borderId="0" xfId="0" applyNumberFormat="1" applyFont="1" applyFill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2" fillId="0" borderId="0" xfId="0" applyFont="1"/>
    <xf numFmtId="0" fontId="1" fillId="11" borderId="0" xfId="0" applyFont="1" applyFill="1" applyAlignment="1">
      <alignment horizontal="left"/>
    </xf>
    <xf numFmtId="0" fontId="3" fillId="0" borderId="0" xfId="0" applyFont="1"/>
    <xf numFmtId="0" fontId="10" fillId="9" borderId="0" xfId="0" applyFont="1" applyFill="1"/>
    <xf numFmtId="0" fontId="5" fillId="0" borderId="0" xfId="0" applyFont="1"/>
    <xf numFmtId="0" fontId="5" fillId="9" borderId="0" xfId="0" applyFont="1" applyFill="1"/>
    <xf numFmtId="0" fontId="6" fillId="0" borderId="0" xfId="0" applyFont="1"/>
    <xf numFmtId="0" fontId="6" fillId="5" borderId="0" xfId="0" applyFont="1" applyFill="1"/>
    <xf numFmtId="164" fontId="1" fillId="0" borderId="0" xfId="3" applyNumberFormat="1" applyFont="1" applyAlignment="1">
      <alignment horizontal="center"/>
    </xf>
    <xf numFmtId="9" fontId="1" fillId="9" borderId="0" xfId="1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7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4" fillId="14" borderId="0" xfId="0" applyFont="1" applyFill="1"/>
    <xf numFmtId="0" fontId="1" fillId="2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" fillId="16" borderId="0" xfId="0" applyFont="1" applyFill="1"/>
    <xf numFmtId="0" fontId="1" fillId="6" borderId="0" xfId="0" applyFont="1" applyFill="1" applyAlignment="1">
      <alignment horizontal="center"/>
    </xf>
    <xf numFmtId="9" fontId="1" fillId="19" borderId="0" xfId="0" applyNumberFormat="1" applyFont="1" applyFill="1" applyAlignment="1">
      <alignment horizontal="center"/>
    </xf>
    <xf numFmtId="164" fontId="13" fillId="18" borderId="0" xfId="0" applyNumberFormat="1" applyFont="1" applyFill="1" applyAlignment="1" applyProtection="1">
      <alignment horizontal="center"/>
      <protection locked="0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5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theme="7"/>
      </font>
    </dxf>
    <dxf>
      <font>
        <color rgb="FF00B050"/>
      </font>
    </dxf>
    <dxf>
      <font>
        <color rgb="FFFF0000"/>
      </font>
    </dxf>
    <dxf>
      <font>
        <color theme="7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8467</xdr:colOff>
      <xdr:row>0</xdr:row>
      <xdr:rowOff>812312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048A8-3F77-453F-9473-B8E32FA3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4750" cy="8091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son Noel" id="{8E3FF344-CF66-4E83-A937-5C9D580E659C}" userId="S::Jason@ceowarrior.com::af670058-a6f2-4f48-9e3b-a0269156bd87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5-03-27T21:30:09.53" personId="{8E3FF344-CF66-4E83-A937-5C9D580E659C}" id="{BA997C0E-5DFE-4AF4-8E3A-761486B1716D}">
    <text>Service calls only?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3"/>
  <sheetViews>
    <sheetView tabSelected="1" topLeftCell="A6" zoomScale="120" zoomScaleNormal="120" workbookViewId="0">
      <selection activeCell="J28" sqref="J28"/>
    </sheetView>
  </sheetViews>
  <sheetFormatPr defaultColWidth="12.6328125" defaultRowHeight="15.75" customHeight="1" x14ac:dyDescent="0.25"/>
  <cols>
    <col min="1" max="1" width="19.54296875" style="1" customWidth="1"/>
    <col min="2" max="2" width="15.36328125" style="1" customWidth="1"/>
    <col min="3" max="3" width="3.08984375" style="1" customWidth="1"/>
    <col min="4" max="4" width="22.6328125" style="1" customWidth="1"/>
    <col min="5" max="5" width="15.90625" style="1" customWidth="1"/>
    <col min="6" max="6" width="3.6328125" style="1" customWidth="1"/>
    <col min="7" max="7" width="20.81640625" style="1" customWidth="1"/>
    <col min="8" max="8" width="15.90625" style="1" customWidth="1"/>
    <col min="9" max="9" width="3.6328125" style="1" customWidth="1"/>
    <col min="10" max="10" width="25.81640625" style="1" customWidth="1"/>
    <col min="11" max="11" width="15.453125" style="1" customWidth="1"/>
    <col min="12" max="16384" width="12.6328125" style="1"/>
  </cols>
  <sheetData>
    <row r="1" spans="1:12" ht="66" customHeight="1" x14ac:dyDescent="0.25">
      <c r="D1" s="2" t="s">
        <v>37</v>
      </c>
    </row>
    <row r="2" spans="1:12" ht="15.75" customHeight="1" x14ac:dyDescent="0.4">
      <c r="A2" s="64" t="s">
        <v>38</v>
      </c>
      <c r="B2" s="65"/>
      <c r="D2" s="51" t="s">
        <v>2</v>
      </c>
      <c r="E2" s="3"/>
      <c r="F2" s="3"/>
      <c r="G2" s="51" t="s">
        <v>2</v>
      </c>
      <c r="H2" s="4"/>
      <c r="I2" s="3"/>
      <c r="J2" s="5"/>
      <c r="K2" s="6"/>
      <c r="L2" s="6"/>
    </row>
    <row r="3" spans="1:12" ht="15.75" customHeight="1" x14ac:dyDescent="0.4">
      <c r="A3" s="53" t="s">
        <v>0</v>
      </c>
      <c r="B3" s="7">
        <v>22</v>
      </c>
      <c r="D3" s="70" t="s">
        <v>29</v>
      </c>
      <c r="E3" s="71"/>
      <c r="F3" s="8"/>
      <c r="G3" s="52" t="s">
        <v>32</v>
      </c>
      <c r="H3" s="9"/>
      <c r="I3" s="8"/>
      <c r="J3" s="5"/>
      <c r="K3" s="6"/>
      <c r="L3" s="6"/>
    </row>
    <row r="4" spans="1:12" ht="15.75" customHeight="1" x14ac:dyDescent="0.4">
      <c r="A4" s="53" t="s">
        <v>1</v>
      </c>
      <c r="B4" s="7">
        <v>4</v>
      </c>
      <c r="D4" s="55" t="s">
        <v>3</v>
      </c>
      <c r="E4" s="11">
        <v>21275</v>
      </c>
      <c r="F4" s="12"/>
      <c r="G4" s="55" t="s">
        <v>3</v>
      </c>
      <c r="H4" s="11">
        <v>17564</v>
      </c>
      <c r="I4" s="12"/>
      <c r="J4" s="5"/>
      <c r="K4" s="6"/>
      <c r="L4" s="6"/>
    </row>
    <row r="5" spans="1:12" ht="15.75" customHeight="1" x14ac:dyDescent="0.4">
      <c r="D5" s="56" t="s">
        <v>20</v>
      </c>
      <c r="E5" s="13">
        <v>75</v>
      </c>
      <c r="F5" s="14"/>
      <c r="G5" s="56" t="s">
        <v>20</v>
      </c>
      <c r="H5" s="13">
        <v>45</v>
      </c>
      <c r="I5" s="14"/>
      <c r="J5" s="5"/>
      <c r="K5" s="6"/>
      <c r="L5" s="6"/>
    </row>
    <row r="6" spans="1:12" ht="15.75" customHeight="1" x14ac:dyDescent="0.4">
      <c r="A6" s="62" t="s">
        <v>25</v>
      </c>
      <c r="B6" s="63"/>
      <c r="D6" s="56" t="s">
        <v>21</v>
      </c>
      <c r="E6" s="13">
        <v>60</v>
      </c>
      <c r="F6" s="14"/>
      <c r="G6" s="56" t="s">
        <v>21</v>
      </c>
      <c r="H6" s="13">
        <v>35</v>
      </c>
      <c r="I6" s="14"/>
      <c r="J6" s="5"/>
      <c r="K6" s="6"/>
      <c r="L6" s="6"/>
    </row>
    <row r="7" spans="1:12" ht="15.75" customHeight="1" x14ac:dyDescent="0.4">
      <c r="A7" s="54" t="s">
        <v>26</v>
      </c>
      <c r="B7" s="15">
        <v>400</v>
      </c>
      <c r="D7" s="56" t="s">
        <v>22</v>
      </c>
      <c r="E7" s="16">
        <f>SUM(E6/E5)</f>
        <v>0.8</v>
      </c>
      <c r="F7" s="17"/>
      <c r="G7" s="56" t="s">
        <v>22</v>
      </c>
      <c r="H7" s="18">
        <f>SUM(H6/H5)</f>
        <v>0.77777777777777779</v>
      </c>
      <c r="I7" s="17"/>
      <c r="J7" s="5"/>
      <c r="K7" s="6"/>
      <c r="L7" s="6"/>
    </row>
    <row r="8" spans="1:12" ht="15.75" customHeight="1" x14ac:dyDescent="0.4">
      <c r="A8" s="54" t="s">
        <v>27</v>
      </c>
      <c r="B8" s="19">
        <v>300</v>
      </c>
      <c r="D8" s="56" t="s">
        <v>33</v>
      </c>
      <c r="E8" s="20">
        <v>0.8</v>
      </c>
      <c r="F8" s="17"/>
      <c r="G8" s="56" t="s">
        <v>33</v>
      </c>
      <c r="H8" s="20">
        <v>0.8</v>
      </c>
      <c r="I8" s="17"/>
      <c r="J8" s="5"/>
      <c r="K8" s="6"/>
      <c r="L8" s="6"/>
    </row>
    <row r="9" spans="1:12" ht="15.75" customHeight="1" x14ac:dyDescent="0.4">
      <c r="A9" s="54" t="s">
        <v>28</v>
      </c>
      <c r="B9" s="21">
        <f>SUM(B8/B7)</f>
        <v>0.75</v>
      </c>
      <c r="D9" s="56" t="s">
        <v>23</v>
      </c>
      <c r="E9" s="22">
        <f>SUM(E4/E6)</f>
        <v>354.58333333333331</v>
      </c>
      <c r="F9" s="23"/>
      <c r="G9" s="56" t="s">
        <v>23</v>
      </c>
      <c r="H9" s="22">
        <f>SUM(H4/H6)</f>
        <v>501.82857142857142</v>
      </c>
      <c r="I9" s="23"/>
      <c r="J9" s="5"/>
      <c r="K9" s="6"/>
      <c r="L9" s="6"/>
    </row>
    <row r="10" spans="1:12" ht="15.75" customHeight="1" x14ac:dyDescent="0.4">
      <c r="A10" s="51" t="s">
        <v>35</v>
      </c>
      <c r="B10" s="24">
        <v>0.8</v>
      </c>
      <c r="D10" s="56" t="s">
        <v>34</v>
      </c>
      <c r="E10" s="25">
        <v>500</v>
      </c>
      <c r="F10" s="23"/>
      <c r="G10" s="56" t="s">
        <v>34</v>
      </c>
      <c r="H10" s="26">
        <v>500</v>
      </c>
      <c r="I10" s="23"/>
      <c r="J10" s="5"/>
      <c r="K10" s="6"/>
      <c r="L10" s="6"/>
    </row>
    <row r="11" spans="1:12" ht="15.75" customHeight="1" x14ac:dyDescent="0.4">
      <c r="A11"/>
      <c r="D11" s="56" t="s">
        <v>24</v>
      </c>
      <c r="E11" s="27">
        <v>20</v>
      </c>
      <c r="F11" s="23"/>
      <c r="G11" s="56" t="s">
        <v>24</v>
      </c>
      <c r="H11" s="27">
        <v>0</v>
      </c>
      <c r="I11" s="23"/>
      <c r="J11" s="5"/>
      <c r="K11" s="6"/>
      <c r="L11" s="6"/>
    </row>
    <row r="12" spans="1:12" ht="15.75" customHeight="1" x14ac:dyDescent="0.4">
      <c r="A12" s="50" t="s">
        <v>36</v>
      </c>
      <c r="B12" s="28">
        <v>29</v>
      </c>
      <c r="D12" s="55" t="s">
        <v>4</v>
      </c>
      <c r="E12" s="29">
        <v>100000</v>
      </c>
      <c r="F12" s="30"/>
      <c r="G12" s="55" t="s">
        <v>4</v>
      </c>
      <c r="H12" s="29">
        <v>100000</v>
      </c>
      <c r="I12" s="30"/>
      <c r="K12" s="3"/>
      <c r="L12" s="3"/>
    </row>
    <row r="13" spans="1:12" ht="15.75" customHeight="1" x14ac:dyDescent="0.4">
      <c r="A13" s="55" t="s">
        <v>17</v>
      </c>
      <c r="B13" s="7">
        <v>25</v>
      </c>
      <c r="D13" s="57" t="s">
        <v>5</v>
      </c>
      <c r="E13" s="32">
        <f>SUM(E4*B3)/B4</f>
        <v>117012.5</v>
      </c>
      <c r="F13" s="33"/>
      <c r="G13" s="57" t="s">
        <v>5</v>
      </c>
      <c r="H13" s="32">
        <f>SUM(H4*B3)/B4</f>
        <v>96602</v>
      </c>
      <c r="I13" s="33"/>
      <c r="J13" s="34"/>
      <c r="K13" s="3"/>
      <c r="L13" s="3"/>
    </row>
    <row r="14" spans="1:12" ht="15.75" customHeight="1" x14ac:dyDescent="0.4">
      <c r="A14" s="55" t="s">
        <v>18</v>
      </c>
      <c r="B14" s="7">
        <v>14</v>
      </c>
      <c r="D14" s="57" t="s">
        <v>6</v>
      </c>
      <c r="E14" s="32">
        <f>E13-E12</f>
        <v>17012.5</v>
      </c>
      <c r="F14" s="33"/>
      <c r="G14" s="57" t="s">
        <v>6</v>
      </c>
      <c r="H14" s="32">
        <f>H13-H12</f>
        <v>-3398</v>
      </c>
      <c r="I14" s="33"/>
      <c r="J14" s="35"/>
      <c r="K14" s="3"/>
      <c r="L14" s="3"/>
    </row>
    <row r="15" spans="1:12" ht="15.75" customHeight="1" x14ac:dyDescent="0.4">
      <c r="A15" s="55" t="s">
        <v>19</v>
      </c>
      <c r="B15" s="7">
        <v>28</v>
      </c>
      <c r="D15" s="6"/>
      <c r="E15" s="3"/>
      <c r="F15" s="3"/>
      <c r="G15" s="3"/>
      <c r="H15" s="3"/>
      <c r="I15" s="3"/>
      <c r="J15" s="35"/>
      <c r="K15" s="3"/>
      <c r="L15" s="3"/>
    </row>
    <row r="16" spans="1:12" ht="15.75" customHeight="1" x14ac:dyDescent="0.4">
      <c r="D16" s="72" t="s">
        <v>31</v>
      </c>
      <c r="E16" s="63"/>
      <c r="F16" s="8"/>
      <c r="G16" s="67" t="s">
        <v>30</v>
      </c>
      <c r="H16" s="68"/>
      <c r="I16" s="8"/>
      <c r="J16" s="35"/>
      <c r="K16" s="3"/>
      <c r="L16" s="3"/>
    </row>
    <row r="17" spans="1:12" ht="15.75" customHeight="1" x14ac:dyDescent="0.4">
      <c r="D17" s="55" t="s">
        <v>3</v>
      </c>
      <c r="E17" s="11">
        <v>78656</v>
      </c>
      <c r="F17" s="12"/>
      <c r="G17" s="55" t="s">
        <v>3</v>
      </c>
      <c r="H17" s="11">
        <v>14756</v>
      </c>
      <c r="I17" s="12"/>
      <c r="J17" s="35"/>
      <c r="K17" s="3"/>
      <c r="L17" s="3"/>
    </row>
    <row r="18" spans="1:12" ht="15.75" customHeight="1" x14ac:dyDescent="0.4">
      <c r="D18" s="55" t="s">
        <v>4</v>
      </c>
      <c r="E18" s="11">
        <v>400000</v>
      </c>
      <c r="F18" s="12"/>
      <c r="G18" s="56" t="s">
        <v>20</v>
      </c>
      <c r="H18" s="13">
        <v>100</v>
      </c>
      <c r="I18" s="12"/>
      <c r="J18" s="35"/>
      <c r="K18" s="3"/>
      <c r="L18" s="3"/>
    </row>
    <row r="19" spans="1:12" ht="15.75" customHeight="1" x14ac:dyDescent="0.4">
      <c r="D19" s="57" t="s">
        <v>5</v>
      </c>
      <c r="E19" s="36">
        <f>SUM(E17*B3)/B4</f>
        <v>432608</v>
      </c>
      <c r="F19" s="33"/>
      <c r="G19" s="56" t="s">
        <v>21</v>
      </c>
      <c r="H19" s="13">
        <v>63</v>
      </c>
      <c r="I19" s="33"/>
      <c r="J19" s="35"/>
      <c r="K19" s="3"/>
      <c r="L19" s="6"/>
    </row>
    <row r="20" spans="1:12" ht="15.75" customHeight="1" x14ac:dyDescent="0.4">
      <c r="D20" s="57" t="s">
        <v>6</v>
      </c>
      <c r="E20" s="37">
        <f>E19-E18</f>
        <v>32608</v>
      </c>
      <c r="F20" s="33"/>
      <c r="G20" s="56" t="s">
        <v>22</v>
      </c>
      <c r="H20" s="38">
        <f>SUM(H19/H18)</f>
        <v>0.63</v>
      </c>
      <c r="I20" s="33"/>
      <c r="J20" s="35"/>
      <c r="K20" s="3"/>
      <c r="L20" s="3"/>
    </row>
    <row r="21" spans="1:12" ht="15.75" customHeight="1" x14ac:dyDescent="0.4">
      <c r="D21" s="3"/>
      <c r="E21" s="39"/>
      <c r="F21" s="39"/>
      <c r="G21" s="56" t="s">
        <v>33</v>
      </c>
      <c r="H21" s="20">
        <v>0.8</v>
      </c>
      <c r="I21" s="39"/>
      <c r="J21" s="35"/>
      <c r="K21" s="3"/>
      <c r="L21" s="3"/>
    </row>
    <row r="22" spans="1:12" ht="15.75" customHeight="1" x14ac:dyDescent="0.4">
      <c r="D22" s="3"/>
      <c r="E22" s="3"/>
      <c r="F22" s="3"/>
      <c r="G22" s="56" t="s">
        <v>23</v>
      </c>
      <c r="H22" s="40">
        <f>SUM(H17/H19)</f>
        <v>234.22222222222223</v>
      </c>
      <c r="I22" s="3"/>
      <c r="J22" s="35"/>
      <c r="K22" s="3"/>
      <c r="L22" s="3"/>
    </row>
    <row r="23" spans="1:12" ht="15.75" customHeight="1" x14ac:dyDescent="0.4">
      <c r="D23" s="69" t="s">
        <v>8</v>
      </c>
      <c r="E23" s="63"/>
      <c r="F23" s="8"/>
      <c r="G23" s="56" t="s">
        <v>34</v>
      </c>
      <c r="H23" s="26">
        <v>500</v>
      </c>
      <c r="I23" s="8"/>
      <c r="J23" s="35"/>
      <c r="K23" s="3"/>
      <c r="L23" s="3"/>
    </row>
    <row r="24" spans="1:12" ht="15.75" customHeight="1" x14ac:dyDescent="0.4">
      <c r="A24" s="66" t="s">
        <v>7</v>
      </c>
      <c r="B24" s="63"/>
      <c r="D24" s="58" t="s">
        <v>9</v>
      </c>
      <c r="E24" s="41"/>
      <c r="F24" s="42"/>
      <c r="G24" s="56" t="s">
        <v>24</v>
      </c>
      <c r="H24" s="27">
        <v>0</v>
      </c>
      <c r="I24" s="42"/>
      <c r="J24" s="35"/>
      <c r="K24" s="3"/>
      <c r="L24" s="3"/>
    </row>
    <row r="25" spans="1:12" ht="15.75" customHeight="1" x14ac:dyDescent="0.4">
      <c r="A25" s="10" t="s">
        <v>3</v>
      </c>
      <c r="B25" s="43">
        <f>SUM(E4+H4+E17+H17)</f>
        <v>132251</v>
      </c>
      <c r="D25" s="53" t="s">
        <v>10</v>
      </c>
      <c r="E25" s="11">
        <v>19756</v>
      </c>
      <c r="F25" s="23"/>
      <c r="G25" s="55" t="s">
        <v>4</v>
      </c>
      <c r="H25" s="29">
        <v>100000</v>
      </c>
      <c r="I25" s="23"/>
      <c r="J25" s="35"/>
      <c r="K25" s="3"/>
      <c r="L25" s="3"/>
    </row>
    <row r="26" spans="1:12" ht="15.75" customHeight="1" x14ac:dyDescent="0.4">
      <c r="A26" s="10" t="s">
        <v>4</v>
      </c>
      <c r="B26" s="43">
        <f>SUM(E12+H12+E18+H25)</f>
        <v>700000</v>
      </c>
      <c r="D26" s="53" t="s">
        <v>11</v>
      </c>
      <c r="E26" s="27">
        <v>6</v>
      </c>
      <c r="F26" s="44"/>
      <c r="G26" s="57" t="s">
        <v>5</v>
      </c>
      <c r="H26" s="36">
        <f>SUM(H17*B3)/B4</f>
        <v>81158</v>
      </c>
      <c r="I26" s="44"/>
      <c r="J26" s="35"/>
      <c r="K26" s="3"/>
      <c r="L26" s="3"/>
    </row>
    <row r="27" spans="1:12" ht="15.75" customHeight="1" x14ac:dyDescent="0.4">
      <c r="A27" s="31" t="s">
        <v>5</v>
      </c>
      <c r="B27" s="36">
        <f>SUM(B25*B3)/B4</f>
        <v>727380.5</v>
      </c>
      <c r="D27" s="53" t="s">
        <v>12</v>
      </c>
      <c r="E27" s="27">
        <v>0</v>
      </c>
      <c r="F27" s="44"/>
      <c r="G27" s="57" t="s">
        <v>6</v>
      </c>
      <c r="H27" s="36">
        <f>H26-H25</f>
        <v>-18842</v>
      </c>
      <c r="I27" s="44"/>
      <c r="J27" s="35"/>
      <c r="K27" s="3"/>
      <c r="L27" s="3"/>
    </row>
    <row r="28" spans="1:12" ht="15.75" customHeight="1" x14ac:dyDescent="0.4">
      <c r="A28" s="31" t="s">
        <v>6</v>
      </c>
      <c r="B28" s="45">
        <f>B27-B26</f>
        <v>27380.5</v>
      </c>
      <c r="D28" s="53" t="s">
        <v>39</v>
      </c>
      <c r="E28" s="7">
        <v>3</v>
      </c>
      <c r="F28" s="46"/>
      <c r="G28" s="46"/>
      <c r="H28" s="46"/>
      <c r="I28" s="46"/>
      <c r="J28" s="35"/>
      <c r="K28" s="3"/>
      <c r="L28" s="3"/>
    </row>
    <row r="29" spans="1:12" ht="15.75" customHeight="1" x14ac:dyDescent="0.4">
      <c r="D29" s="53" t="s">
        <v>40</v>
      </c>
      <c r="E29" s="60">
        <f>SUM(E28/E26)</f>
        <v>0.5</v>
      </c>
      <c r="F29" s="46"/>
      <c r="G29" s="46"/>
      <c r="H29" s="46"/>
      <c r="I29" s="46"/>
      <c r="J29" s="35"/>
      <c r="K29" s="3"/>
      <c r="L29" s="3"/>
    </row>
    <row r="30" spans="1:12" ht="15" x14ac:dyDescent="0.4">
      <c r="D30" s="53" t="s">
        <v>23</v>
      </c>
      <c r="E30" s="59">
        <f>SUM(E25/E28)</f>
        <v>6585.333333333333</v>
      </c>
      <c r="F30" s="47"/>
      <c r="G30" s="47"/>
      <c r="H30" s="47"/>
      <c r="I30" s="47"/>
      <c r="J30" s="35"/>
      <c r="K30" s="3"/>
      <c r="L30" s="3"/>
    </row>
    <row r="31" spans="1:12" ht="15" x14ac:dyDescent="0.4">
      <c r="D31" s="58" t="s">
        <v>13</v>
      </c>
      <c r="E31" s="41"/>
      <c r="F31" s="42"/>
      <c r="G31" s="42"/>
      <c r="H31" s="42"/>
      <c r="I31" s="42"/>
      <c r="J31" s="35"/>
      <c r="K31" s="3"/>
      <c r="L31" s="3"/>
    </row>
    <row r="32" spans="1:12" ht="15" x14ac:dyDescent="0.4">
      <c r="D32" s="53" t="s">
        <v>14</v>
      </c>
      <c r="E32" s="11">
        <v>101647</v>
      </c>
      <c r="F32" s="48"/>
      <c r="G32" s="48"/>
      <c r="H32" s="48"/>
      <c r="I32" s="48"/>
      <c r="J32" s="35"/>
      <c r="K32" s="3"/>
      <c r="L32" s="3"/>
    </row>
    <row r="33" spans="4:12" ht="15" x14ac:dyDescent="0.4">
      <c r="D33" s="53" t="s">
        <v>15</v>
      </c>
      <c r="E33" s="27">
        <v>0</v>
      </c>
      <c r="F33" s="48"/>
      <c r="G33" s="48"/>
      <c r="H33" s="48"/>
      <c r="I33" s="48"/>
      <c r="J33" s="35"/>
      <c r="K33" s="3"/>
      <c r="L33" s="3"/>
    </row>
    <row r="34" spans="4:12" ht="15" x14ac:dyDescent="0.4">
      <c r="D34" s="53" t="s">
        <v>16</v>
      </c>
      <c r="E34" s="73">
        <v>0.6</v>
      </c>
      <c r="F34" s="49"/>
      <c r="G34" s="49"/>
      <c r="H34" s="49"/>
      <c r="I34" s="49"/>
      <c r="J34" s="35"/>
      <c r="K34" s="3"/>
      <c r="L34" s="3"/>
    </row>
    <row r="35" spans="4:12" ht="15" x14ac:dyDescent="0.4">
      <c r="D35" s="61" t="s">
        <v>41</v>
      </c>
      <c r="E35" s="74">
        <v>8564</v>
      </c>
    </row>
    <row r="36" spans="4:12" ht="12.5" x14ac:dyDescent="0.25"/>
    <row r="37" spans="4:12" ht="12.5" x14ac:dyDescent="0.25"/>
    <row r="38" spans="4:12" ht="12.5" x14ac:dyDescent="0.25"/>
    <row r="39" spans="4:12" ht="12.5" x14ac:dyDescent="0.25"/>
    <row r="40" spans="4:12" ht="12.5" x14ac:dyDescent="0.25"/>
    <row r="41" spans="4:12" ht="12.5" x14ac:dyDescent="0.25"/>
    <row r="42" spans="4:12" ht="12.5" x14ac:dyDescent="0.25"/>
    <row r="43" spans="4:12" ht="12.5" x14ac:dyDescent="0.25"/>
  </sheetData>
  <sheetProtection algorithmName="SHA-512" hashValue="PZgGFRGk0piohIx6w2TfvL8SiuSRqRQqx09SuVR9t8Sc62g0F2r1sAld2cVWsynjuGx2sTx8+g2OqslbtEOyGQ==" saltValue="MyjVfx1GUlGPDie+t8vZzA==" spinCount="100000" sheet="1" objects="1" scenarios="1"/>
  <mergeCells count="7">
    <mergeCell ref="A6:B6"/>
    <mergeCell ref="A2:B2"/>
    <mergeCell ref="A24:B24"/>
    <mergeCell ref="G16:H16"/>
    <mergeCell ref="D23:E23"/>
    <mergeCell ref="D3:E3"/>
    <mergeCell ref="D16:E16"/>
  </mergeCells>
  <conditionalFormatting sqref="B9">
    <cfRule type="expression" dxfId="50" priority="34">
      <formula>B9&lt;B10</formula>
    </cfRule>
    <cfRule type="expression" dxfId="49" priority="32">
      <formula>B9&gt;B10</formula>
    </cfRule>
    <cfRule type="expression" dxfId="48" priority="33">
      <formula>B9=B10</formula>
    </cfRule>
  </conditionalFormatting>
  <conditionalFormatting sqref="B27">
    <cfRule type="expression" dxfId="47" priority="4">
      <formula>B27&gt;B26</formula>
    </cfRule>
    <cfRule type="expression" dxfId="46" priority="5">
      <formula>B27=B26</formula>
    </cfRule>
    <cfRule type="expression" dxfId="45" priority="6">
      <formula>B27&lt;B26</formula>
    </cfRule>
  </conditionalFormatting>
  <conditionalFormatting sqref="B28">
    <cfRule type="expression" dxfId="44" priority="1">
      <formula>B27&gt;B26</formula>
    </cfRule>
    <cfRule type="expression" dxfId="43" priority="2">
      <formula>B27=B26</formula>
    </cfRule>
    <cfRule type="expression" dxfId="42" priority="3">
      <formula>B27&lt;B26</formula>
    </cfRule>
  </conditionalFormatting>
  <conditionalFormatting sqref="E7">
    <cfRule type="expression" dxfId="41" priority="44">
      <formula>E7&gt;E8</formula>
    </cfRule>
    <cfRule type="expression" dxfId="40" priority="46">
      <formula>E7&lt;E8</formula>
    </cfRule>
    <cfRule type="expression" dxfId="39" priority="45">
      <formula>E7=E8</formula>
    </cfRule>
  </conditionalFormatting>
  <conditionalFormatting sqref="E9">
    <cfRule type="expression" dxfId="38" priority="43">
      <formula>E9&lt;E10</formula>
    </cfRule>
    <cfRule type="expression" dxfId="37" priority="42">
      <formula>E9=E10</formula>
    </cfRule>
    <cfRule type="expression" dxfId="36" priority="41">
      <formula>E9&gt;E10</formula>
    </cfRule>
  </conditionalFormatting>
  <conditionalFormatting sqref="E13">
    <cfRule type="expression" dxfId="35" priority="40">
      <formula>E13&lt;E12</formula>
    </cfRule>
    <cfRule type="expression" dxfId="34" priority="39">
      <formula>E13=E12</formula>
    </cfRule>
    <cfRule type="expression" dxfId="33" priority="38">
      <formula>E13&gt;E12</formula>
    </cfRule>
  </conditionalFormatting>
  <conditionalFormatting sqref="E14">
    <cfRule type="expression" dxfId="32" priority="24">
      <formula>E13&lt;E12</formula>
    </cfRule>
    <cfRule type="expression" dxfId="31" priority="22">
      <formula>E13&gt;E12</formula>
    </cfRule>
    <cfRule type="expression" dxfId="30" priority="23">
      <formula>E13=E12</formula>
    </cfRule>
  </conditionalFormatting>
  <conditionalFormatting sqref="E19">
    <cfRule type="expression" dxfId="29" priority="31">
      <formula>E19&lt;E18</formula>
    </cfRule>
    <cfRule type="expression" dxfId="28" priority="30">
      <formula>E19=E18</formula>
    </cfRule>
    <cfRule type="expression" dxfId="27" priority="29">
      <formula>E19&gt;E18</formula>
    </cfRule>
  </conditionalFormatting>
  <conditionalFormatting sqref="E20">
    <cfRule type="expression" dxfId="26" priority="21">
      <formula>E19&lt;E18</formula>
    </cfRule>
    <cfRule type="expression" dxfId="25" priority="20">
      <formula>E19=E18</formula>
    </cfRule>
    <cfRule type="expression" dxfId="24" priority="19">
      <formula>E19&gt;E18</formula>
    </cfRule>
  </conditionalFormatting>
  <conditionalFormatting sqref="H7">
    <cfRule type="expression" dxfId="23" priority="37">
      <formula>H7=H8</formula>
    </cfRule>
    <cfRule type="expression" dxfId="22" priority="51">
      <formula>H7&gt;H8</formula>
    </cfRule>
    <cfRule type="expression" dxfId="21" priority="52">
      <formula>H7&lt;H8</formula>
    </cfRule>
  </conditionalFormatting>
  <conditionalFormatting sqref="H9">
    <cfRule type="expression" dxfId="20" priority="36">
      <formula>H9=H10</formula>
    </cfRule>
    <cfRule type="expression" dxfId="19" priority="49">
      <formula>H9&gt;H10</formula>
    </cfRule>
    <cfRule type="expression" dxfId="18" priority="50">
      <formula>H9&lt;H10</formula>
    </cfRule>
  </conditionalFormatting>
  <conditionalFormatting sqref="H13">
    <cfRule type="expression" dxfId="17" priority="35">
      <formula>"h13=h12"</formula>
    </cfRule>
    <cfRule type="expression" dxfId="16" priority="47">
      <formula>H13&gt;H12</formula>
    </cfRule>
    <cfRule type="expression" dxfId="15" priority="48">
      <formula>H13&lt;H12</formula>
    </cfRule>
  </conditionalFormatting>
  <conditionalFormatting sqref="H14">
    <cfRule type="expression" dxfId="14" priority="25">
      <formula>H13&gt;H12</formula>
    </cfRule>
    <cfRule type="expression" dxfId="13" priority="26">
      <formula>H13=H12</formula>
    </cfRule>
    <cfRule type="expression" dxfId="12" priority="27">
      <formula>H13&lt;H12</formula>
    </cfRule>
  </conditionalFormatting>
  <conditionalFormatting sqref="H20">
    <cfRule type="expression" dxfId="11" priority="18">
      <formula>H20&lt;H21</formula>
    </cfRule>
    <cfRule type="expression" dxfId="10" priority="17">
      <formula>H20=H21</formula>
    </cfRule>
    <cfRule type="expression" dxfId="9" priority="16">
      <formula>H20&gt;H21</formula>
    </cfRule>
  </conditionalFormatting>
  <conditionalFormatting sqref="H22">
    <cfRule type="expression" dxfId="8" priority="15">
      <formula>H22&lt;H23</formula>
    </cfRule>
    <cfRule type="expression" dxfId="7" priority="14">
      <formula>H22=H23</formula>
    </cfRule>
    <cfRule type="expression" dxfId="6" priority="13">
      <formula>H22&gt;H23</formula>
    </cfRule>
  </conditionalFormatting>
  <conditionalFormatting sqref="H26">
    <cfRule type="expression" dxfId="5" priority="12">
      <formula>H26&lt;H25</formula>
    </cfRule>
    <cfRule type="expression" dxfId="4" priority="11">
      <formula>H26=H25</formula>
    </cfRule>
    <cfRule type="expression" dxfId="3" priority="10">
      <formula>H26&gt;H25</formula>
    </cfRule>
  </conditionalFormatting>
  <conditionalFormatting sqref="H27">
    <cfRule type="expression" dxfId="2" priority="7">
      <formula>H26=H25</formula>
    </cfRule>
    <cfRule type="expression" dxfId="1" priority="9">
      <formula>H26&lt;H25</formula>
    </cfRule>
    <cfRule type="expression" dxfId="0" priority="8">
      <formula>H26&gt;H25</formula>
    </cfRule>
  </conditionalFormatting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Noel</dc:creator>
  <cp:lastModifiedBy>Jason Noel</cp:lastModifiedBy>
  <dcterms:created xsi:type="dcterms:W3CDTF">2025-03-27T21:45:00Z</dcterms:created>
  <dcterms:modified xsi:type="dcterms:W3CDTF">2025-07-07T15:45:37Z</dcterms:modified>
</cp:coreProperties>
</file>